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3040" windowHeight="8952"/>
  </bookViews>
  <sheets>
    <sheet name="TUNY KO" sheetId="2" r:id="rId1"/>
    <sheet name="Vážní_lístky" sheetId="3" r:id="rId2"/>
    <sheet name="List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2" l="1"/>
  <c r="S15" i="2"/>
  <c r="U14" i="2"/>
  <c r="U13" i="2"/>
  <c r="U12" i="2"/>
  <c r="U11" i="2"/>
  <c r="U10" i="2"/>
  <c r="U9" i="2"/>
  <c r="U8" i="2"/>
  <c r="U7" i="2"/>
  <c r="U6" i="2"/>
  <c r="U5" i="2"/>
  <c r="U4" i="2"/>
  <c r="U3" i="2"/>
  <c r="E4" i="3"/>
  <c r="U15" i="2" l="1"/>
  <c r="B25" i="2" s="1"/>
  <c r="B31" i="3"/>
  <c r="B28" i="3" l="1"/>
  <c r="B24" i="3" l="1"/>
  <c r="Q15" i="2" l="1"/>
  <c r="B21" i="3" l="1"/>
  <c r="B18" i="3" l="1"/>
  <c r="B15" i="3" l="1"/>
  <c r="B12" i="3" l="1"/>
  <c r="B9" i="3" l="1"/>
  <c r="B5" i="3" l="1"/>
  <c r="R4" i="2" l="1"/>
  <c r="R5" i="2"/>
  <c r="R6" i="2"/>
  <c r="R7" i="2"/>
  <c r="R8" i="2"/>
  <c r="R9" i="2"/>
  <c r="R10" i="2"/>
  <c r="R11" i="2"/>
  <c r="R12" i="2"/>
  <c r="R13" i="2"/>
  <c r="R14" i="2"/>
  <c r="R3" i="2"/>
  <c r="O4" i="2"/>
  <c r="O5" i="2"/>
  <c r="O6" i="2"/>
  <c r="O7" i="2"/>
  <c r="O8" i="2"/>
  <c r="D36" i="2" s="1"/>
  <c r="O9" i="2"/>
  <c r="O10" i="2"/>
  <c r="O11" i="2"/>
  <c r="O12" i="2"/>
  <c r="D40" i="2" s="1"/>
  <c r="O13" i="2"/>
  <c r="O14" i="2"/>
  <c r="O3" i="2"/>
  <c r="D31" i="2" s="1"/>
  <c r="N15" i="2"/>
  <c r="L4" i="2"/>
  <c r="L5" i="2"/>
  <c r="L6" i="2"/>
  <c r="L7" i="2"/>
  <c r="L8" i="2"/>
  <c r="L9" i="2"/>
  <c r="L10" i="2"/>
  <c r="L11" i="2"/>
  <c r="L12" i="2"/>
  <c r="L13" i="2"/>
  <c r="L14" i="2"/>
  <c r="L3" i="2"/>
  <c r="K15" i="2"/>
  <c r="P15" i="2"/>
  <c r="I4" i="2"/>
  <c r="F32" i="2" s="1"/>
  <c r="I5" i="2"/>
  <c r="F33" i="2" s="1"/>
  <c r="I6" i="2"/>
  <c r="F34" i="2" s="1"/>
  <c r="I7" i="2"/>
  <c r="F35" i="2" s="1"/>
  <c r="I8" i="2"/>
  <c r="F36" i="2" s="1"/>
  <c r="I9" i="2"/>
  <c r="F37" i="2" s="1"/>
  <c r="I10" i="2"/>
  <c r="F38" i="2" s="1"/>
  <c r="I11" i="2"/>
  <c r="F39" i="2" s="1"/>
  <c r="I12" i="2"/>
  <c r="F40" i="2" s="1"/>
  <c r="I13" i="2"/>
  <c r="F41" i="2" s="1"/>
  <c r="I14" i="2"/>
  <c r="F42" i="2" s="1"/>
  <c r="I3" i="2"/>
  <c r="H15" i="2"/>
  <c r="E4" i="2"/>
  <c r="G32" i="2" s="1"/>
  <c r="E5" i="2"/>
  <c r="G33" i="2" s="1"/>
  <c r="E6" i="2"/>
  <c r="G34" i="2" s="1"/>
  <c r="E7" i="2"/>
  <c r="G35" i="2" s="1"/>
  <c r="E8" i="2"/>
  <c r="G36" i="2" s="1"/>
  <c r="E9" i="2"/>
  <c r="G37" i="2" s="1"/>
  <c r="E10" i="2"/>
  <c r="G38" i="2" s="1"/>
  <c r="E11" i="2"/>
  <c r="G39" i="2" s="1"/>
  <c r="E12" i="2"/>
  <c r="G40" i="2" s="1"/>
  <c r="E13" i="2"/>
  <c r="G41" i="2" s="1"/>
  <c r="E14" i="2"/>
  <c r="G42" i="2" s="1"/>
  <c r="E3" i="2"/>
  <c r="G31" i="2" s="1"/>
  <c r="D15" i="2"/>
  <c r="M15" i="2"/>
  <c r="J15" i="2"/>
  <c r="G15" i="2"/>
  <c r="F15" i="2"/>
  <c r="C15" i="2"/>
  <c r="B15" i="2"/>
  <c r="D42" i="2" l="1"/>
  <c r="D34" i="2"/>
  <c r="B31" i="2"/>
  <c r="C31" i="2"/>
  <c r="C43" i="2" s="1"/>
  <c r="D38" i="2"/>
  <c r="D32" i="2"/>
  <c r="L15" i="2"/>
  <c r="E31" i="2"/>
  <c r="E39" i="2"/>
  <c r="E35" i="2"/>
  <c r="C40" i="2"/>
  <c r="C36" i="2"/>
  <c r="C32" i="2"/>
  <c r="G43" i="2"/>
  <c r="E42" i="2"/>
  <c r="E38" i="2"/>
  <c r="E34" i="2"/>
  <c r="O15" i="2"/>
  <c r="D39" i="2"/>
  <c r="D35" i="2"/>
  <c r="C39" i="2"/>
  <c r="C35" i="2"/>
  <c r="I15" i="2"/>
  <c r="F31" i="2"/>
  <c r="F43" i="2" s="1"/>
  <c r="E41" i="2"/>
  <c r="E37" i="2"/>
  <c r="E33" i="2"/>
  <c r="C42" i="2"/>
  <c r="C38" i="2"/>
  <c r="C34" i="2"/>
  <c r="E40" i="2"/>
  <c r="E36" i="2"/>
  <c r="E32" i="2"/>
  <c r="D41" i="2"/>
  <c r="D37" i="2"/>
  <c r="D43" i="2" s="1"/>
  <c r="D33" i="2"/>
  <c r="C41" i="2"/>
  <c r="C37" i="2"/>
  <c r="C33" i="2"/>
  <c r="R15" i="2"/>
  <c r="B24" i="2" s="1"/>
  <c r="E15" i="2"/>
  <c r="K4" i="1"/>
  <c r="K5" i="1"/>
  <c r="K6" i="1"/>
  <c r="K7" i="1"/>
  <c r="K8" i="1"/>
  <c r="K9" i="1"/>
  <c r="J4" i="1"/>
  <c r="J5" i="1"/>
  <c r="J6" i="1"/>
  <c r="J7" i="1"/>
  <c r="J8" i="1"/>
  <c r="J9" i="1"/>
  <c r="K3" i="1"/>
  <c r="J3" i="1"/>
  <c r="E43" i="2" l="1"/>
  <c r="C15" i="1"/>
  <c r="B15" i="1"/>
  <c r="K15" i="1" l="1"/>
  <c r="J15" i="1"/>
  <c r="G15" i="1" l="1"/>
  <c r="F15" i="1"/>
  <c r="E15" i="1"/>
  <c r="D15" i="1"/>
</calcChain>
</file>

<file path=xl/sharedStrings.xml><?xml version="1.0" encoding="utf-8"?>
<sst xmlns="http://schemas.openxmlformats.org/spreadsheetml/2006/main" count="85" uniqueCount="30">
  <si>
    <t xml:space="preserve">Kč </t>
  </si>
  <si>
    <t>t</t>
  </si>
  <si>
    <t>Leden</t>
  </si>
  <si>
    <t xml:space="preserve">Únor </t>
  </si>
  <si>
    <t xml:space="preserve">Březen </t>
  </si>
  <si>
    <t xml:space="preserve">Duben </t>
  </si>
  <si>
    <t xml:space="preserve">Květen </t>
  </si>
  <si>
    <t xml:space="preserve">Červen </t>
  </si>
  <si>
    <t>Červenec</t>
  </si>
  <si>
    <t xml:space="preserve">Srpen </t>
  </si>
  <si>
    <t xml:space="preserve">Září </t>
  </si>
  <si>
    <t xml:space="preserve">Říjen </t>
  </si>
  <si>
    <t xml:space="preserve">Listopad </t>
  </si>
  <si>
    <t>Prosinec</t>
  </si>
  <si>
    <t>Město 
Přibyslav</t>
  </si>
  <si>
    <t>Kč</t>
  </si>
  <si>
    <t>Porovnání  2017/2018</t>
  </si>
  <si>
    <t>Přibyslav</t>
  </si>
  <si>
    <t xml:space="preserve">AVE </t>
  </si>
  <si>
    <t xml:space="preserve">Celkem </t>
  </si>
  <si>
    <t xml:space="preserve">POROVNÁNÍ </t>
  </si>
  <si>
    <t>T</t>
  </si>
  <si>
    <t xml:space="preserve">Datum </t>
  </si>
  <si>
    <t xml:space="preserve">červenec </t>
  </si>
  <si>
    <t>srpen</t>
  </si>
  <si>
    <t xml:space="preserve">září </t>
  </si>
  <si>
    <t xml:space="preserve">říjen </t>
  </si>
  <si>
    <t xml:space="preserve">listopad </t>
  </si>
  <si>
    <t xml:space="preserve">prosinec </t>
  </si>
  <si>
    <t xml:space="preserve">Leden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</si>
</sst>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4" xfId="0" applyNumberFormat="1" applyBorder="1"/>
    <xf numFmtId="0" fontId="0" fillId="0" borderId="9" xfId="0" applyBorder="1"/>
    <xf numFmtId="0" fontId="0" fillId="0" borderId="11" xfId="0" applyBorder="1"/>
    <xf numFmtId="4" fontId="0" fillId="0" borderId="13" xfId="0" applyNumberFormat="1" applyBorder="1"/>
    <xf numFmtId="0" fontId="1" fillId="0" borderId="6" xfId="0" applyFont="1" applyBorder="1" applyAlignment="1">
      <alignment horizontal="center"/>
    </xf>
    <xf numFmtId="0" fontId="0" fillId="0" borderId="14" xfId="0" applyBorder="1"/>
    <xf numFmtId="4" fontId="0" fillId="0" borderId="16" xfId="0" applyNumberFormat="1" applyBorder="1"/>
    <xf numFmtId="0" fontId="1" fillId="0" borderId="1" xfId="0" applyFont="1" applyBorder="1"/>
    <xf numFmtId="4" fontId="1" fillId="0" borderId="18" xfId="0" applyNumberFormat="1" applyFont="1" applyBorder="1"/>
    <xf numFmtId="164" fontId="0" fillId="0" borderId="13" xfId="0" applyNumberFormat="1" applyBorder="1"/>
    <xf numFmtId="0" fontId="1" fillId="0" borderId="20" xfId="0" applyFont="1" applyBorder="1" applyAlignment="1">
      <alignment horizontal="center"/>
    </xf>
    <xf numFmtId="4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1" fillId="0" borderId="24" xfId="0" applyNumberFormat="1" applyFont="1" applyBorder="1"/>
    <xf numFmtId="0" fontId="2" fillId="0" borderId="7" xfId="0" applyFont="1" applyBorder="1" applyAlignment="1">
      <alignment horizontal="center"/>
    </xf>
    <xf numFmtId="0" fontId="3" fillId="0" borderId="12" xfId="0" applyFont="1" applyBorder="1"/>
    <xf numFmtId="0" fontId="3" fillId="0" borderId="5" xfId="0" applyFont="1" applyBorder="1"/>
    <xf numFmtId="0" fontId="3" fillId="0" borderId="15" xfId="0" applyFont="1" applyBorder="1"/>
    <xf numFmtId="0" fontId="2" fillId="0" borderId="17" xfId="0" applyFont="1" applyBorder="1"/>
    <xf numFmtId="164" fontId="3" fillId="0" borderId="12" xfId="0" applyNumberFormat="1" applyFont="1" applyBorder="1"/>
    <xf numFmtId="164" fontId="2" fillId="0" borderId="17" xfId="0" applyNumberFormat="1" applyFont="1" applyBorder="1"/>
    <xf numFmtId="0" fontId="1" fillId="0" borderId="8" xfId="0" applyFont="1" applyBorder="1" applyAlignment="1">
      <alignment horizontal="center" wrapText="1"/>
    </xf>
    <xf numFmtId="0" fontId="3" fillId="0" borderId="21" xfId="0" applyFont="1" applyBorder="1"/>
    <xf numFmtId="0" fontId="3" fillId="0" borderId="0" xfId="0" applyFont="1" applyBorder="1"/>
    <xf numFmtId="0" fontId="2" fillId="0" borderId="24" xfId="0" applyFont="1" applyBorder="1"/>
    <xf numFmtId="0" fontId="4" fillId="0" borderId="6" xfId="0" applyFont="1" applyBorder="1" applyAlignment="1">
      <alignment horizontal="center"/>
    </xf>
    <xf numFmtId="0" fontId="4" fillId="0" borderId="24" xfId="0" applyFont="1" applyBorder="1"/>
    <xf numFmtId="0" fontId="5" fillId="0" borderId="0" xfId="0" applyFont="1"/>
    <xf numFmtId="4" fontId="5" fillId="0" borderId="21" xfId="0" applyNumberFormat="1" applyFont="1" applyBorder="1"/>
    <xf numFmtId="4" fontId="5" fillId="0" borderId="0" xfId="0" applyNumberFormat="1" applyFont="1" applyBorder="1"/>
    <xf numFmtId="0" fontId="4" fillId="0" borderId="7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5" fillId="0" borderId="32" xfId="0" applyFont="1" applyBorder="1"/>
    <xf numFmtId="0" fontId="5" fillId="0" borderId="33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16" xfId="0" applyFont="1" applyBorder="1"/>
    <xf numFmtId="0" fontId="4" fillId="0" borderId="35" xfId="0" applyFont="1" applyBorder="1"/>
    <xf numFmtId="0" fontId="0" fillId="0" borderId="28" xfId="0" applyBorder="1"/>
    <xf numFmtId="0" fontId="5" fillId="0" borderId="10" xfId="0" applyFont="1" applyBorder="1"/>
    <xf numFmtId="0" fontId="4" fillId="0" borderId="4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43" xfId="0" applyFont="1" applyBorder="1"/>
    <xf numFmtId="0" fontId="4" fillId="0" borderId="1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18" xfId="0" applyFont="1" applyBorder="1"/>
    <xf numFmtId="0" fontId="5" fillId="0" borderId="40" xfId="0" applyFont="1" applyBorder="1"/>
    <xf numFmtId="0" fontId="0" fillId="0" borderId="1" xfId="0" applyBorder="1"/>
    <xf numFmtId="0" fontId="4" fillId="2" borderId="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42" xfId="0" applyFont="1" applyFill="1" applyBorder="1"/>
    <xf numFmtId="0" fontId="5" fillId="2" borderId="4" xfId="0" applyFont="1" applyFill="1" applyBorder="1"/>
    <xf numFmtId="0" fontId="5" fillId="2" borderId="27" xfId="0" applyFont="1" applyFill="1" applyBorder="1"/>
    <xf numFmtId="0" fontId="5" fillId="2" borderId="6" xfId="0" applyFont="1" applyFill="1" applyBorder="1"/>
    <xf numFmtId="0" fontId="5" fillId="2" borderId="34" xfId="0" applyFont="1" applyFill="1" applyBorder="1"/>
    <xf numFmtId="0" fontId="5" fillId="2" borderId="36" xfId="0" applyFont="1" applyFill="1" applyBorder="1"/>
    <xf numFmtId="0" fontId="5" fillId="2" borderId="37" xfId="0" applyFont="1" applyFill="1" applyBorder="1"/>
    <xf numFmtId="0" fontId="4" fillId="2" borderId="31" xfId="0" applyFont="1" applyFill="1" applyBorder="1"/>
    <xf numFmtId="0" fontId="1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9" xfId="0" applyFont="1" applyFill="1" applyBorder="1"/>
    <xf numFmtId="0" fontId="5" fillId="3" borderId="14" xfId="0" applyFont="1" applyFill="1" applyBorder="1"/>
    <xf numFmtId="0" fontId="4" fillId="3" borderId="1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5" fillId="4" borderId="13" xfId="0" applyFont="1" applyFill="1" applyBorder="1"/>
    <xf numFmtId="0" fontId="5" fillId="4" borderId="43" xfId="0" applyFont="1" applyFill="1" applyBorder="1"/>
    <xf numFmtId="0" fontId="5" fillId="4" borderId="4" xfId="0" applyFont="1" applyFill="1" applyBorder="1"/>
    <xf numFmtId="0" fontId="5" fillId="4" borderId="32" xfId="0" applyFont="1" applyFill="1" applyBorder="1"/>
    <xf numFmtId="0" fontId="5" fillId="4" borderId="16" xfId="0" applyFont="1" applyFill="1" applyBorder="1"/>
    <xf numFmtId="0" fontId="5" fillId="4" borderId="33" xfId="0" applyFont="1" applyFill="1" applyBorder="1"/>
    <xf numFmtId="0" fontId="5" fillId="4" borderId="18" xfId="0" applyFont="1" applyFill="1" applyBorder="1"/>
    <xf numFmtId="0" fontId="5" fillId="4" borderId="40" xfId="0" applyFont="1" applyFill="1" applyBorder="1"/>
    <xf numFmtId="0" fontId="4" fillId="4" borderId="41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3" xfId="0" applyFont="1" applyFill="1" applyBorder="1"/>
    <xf numFmtId="0" fontId="5" fillId="5" borderId="4" xfId="0" applyFont="1" applyFill="1" applyBorder="1"/>
    <xf numFmtId="0" fontId="5" fillId="5" borderId="32" xfId="0" applyFont="1" applyFill="1" applyBorder="1"/>
    <xf numFmtId="0" fontId="5" fillId="5" borderId="16" xfId="0" applyFont="1" applyFill="1" applyBorder="1"/>
    <xf numFmtId="0" fontId="5" fillId="5" borderId="33" xfId="0" applyFont="1" applyFill="1" applyBorder="1"/>
    <xf numFmtId="0" fontId="5" fillId="5" borderId="18" xfId="0" applyFont="1" applyFill="1" applyBorder="1"/>
    <xf numFmtId="0" fontId="5" fillId="5" borderId="40" xfId="0" applyFont="1" applyFill="1" applyBorder="1"/>
    <xf numFmtId="0" fontId="4" fillId="5" borderId="41" xfId="0" applyFont="1" applyFill="1" applyBorder="1"/>
    <xf numFmtId="0" fontId="5" fillId="2" borderId="43" xfId="0" applyFont="1" applyFill="1" applyBorder="1"/>
    <xf numFmtId="0" fontId="5" fillId="2" borderId="32" xfId="0" applyFont="1" applyFill="1" applyBorder="1"/>
    <xf numFmtId="0" fontId="5" fillId="2" borderId="16" xfId="0" applyFont="1" applyFill="1" applyBorder="1"/>
    <xf numFmtId="0" fontId="5" fillId="2" borderId="33" xfId="0" applyFont="1" applyFill="1" applyBorder="1"/>
    <xf numFmtId="0" fontId="5" fillId="2" borderId="18" xfId="0" applyFont="1" applyFill="1" applyBorder="1"/>
    <xf numFmtId="0" fontId="5" fillId="2" borderId="40" xfId="0" applyFont="1" applyFill="1" applyBorder="1"/>
    <xf numFmtId="0" fontId="4" fillId="2" borderId="41" xfId="0" applyFont="1" applyFill="1" applyBorder="1"/>
    <xf numFmtId="0" fontId="4" fillId="2" borderId="44" xfId="0" applyFont="1" applyFill="1" applyBorder="1"/>
    <xf numFmtId="0" fontId="4" fillId="2" borderId="45" xfId="0" applyFont="1" applyFill="1" applyBorder="1"/>
    <xf numFmtId="0" fontId="4" fillId="2" borderId="12" xfId="0" applyFont="1" applyFill="1" applyBorder="1"/>
    <xf numFmtId="0" fontId="4" fillId="2" borderId="5" xfId="0" applyFont="1" applyFill="1" applyBorder="1"/>
    <xf numFmtId="0" fontId="4" fillId="2" borderId="7" xfId="0" applyFont="1" applyFill="1" applyBorder="1"/>
    <xf numFmtId="0" fontId="4" fillId="4" borderId="44" xfId="0" applyFont="1" applyFill="1" applyBorder="1"/>
    <xf numFmtId="0" fontId="4" fillId="4" borderId="38" xfId="0" applyFont="1" applyFill="1" applyBorder="1"/>
    <xf numFmtId="0" fontId="4" fillId="4" borderId="39" xfId="0" applyFont="1" applyFill="1" applyBorder="1"/>
    <xf numFmtId="0" fontId="4" fillId="5" borderId="44" xfId="0" applyFont="1" applyFill="1" applyBorder="1"/>
    <xf numFmtId="0" fontId="4" fillId="0" borderId="44" xfId="0" applyFont="1" applyBorder="1"/>
    <xf numFmtId="0" fontId="4" fillId="0" borderId="45" xfId="0" applyFont="1" applyBorder="1"/>
    <xf numFmtId="0" fontId="1" fillId="0" borderId="54" xfId="0" applyFont="1" applyBorder="1" applyAlignment="1">
      <alignment horizontal="center"/>
    </xf>
    <xf numFmtId="164" fontId="0" fillId="0" borderId="55" xfId="0" applyNumberFormat="1" applyBorder="1"/>
    <xf numFmtId="164" fontId="0" fillId="0" borderId="35" xfId="0" applyNumberFormat="1" applyBorder="1"/>
    <xf numFmtId="164" fontId="0" fillId="0" borderId="51" xfId="0" applyNumberFormat="1" applyBorder="1"/>
    <xf numFmtId="164" fontId="0" fillId="0" borderId="41" xfId="0" applyNumberFormat="1" applyBorder="1"/>
    <xf numFmtId="164" fontId="0" fillId="0" borderId="1" xfId="0" applyNumberFormat="1" applyBorder="1"/>
    <xf numFmtId="164" fontId="0" fillId="0" borderId="47" xfId="0" applyNumberFormat="1" applyBorder="1"/>
    <xf numFmtId="164" fontId="0" fillId="0" borderId="46" xfId="0" applyNumberFormat="1" applyBorder="1"/>
    <xf numFmtId="164" fontId="0" fillId="0" borderId="48" xfId="0" applyNumberFormat="1" applyBorder="1"/>
    <xf numFmtId="164" fontId="1" fillId="0" borderId="56" xfId="0" applyNumberFormat="1" applyFont="1" applyBorder="1"/>
    <xf numFmtId="164" fontId="1" fillId="0" borderId="49" xfId="0" applyNumberFormat="1" applyFont="1" applyBorder="1"/>
    <xf numFmtId="164" fontId="1" fillId="0" borderId="50" xfId="0" applyNumberFormat="1" applyFont="1" applyBorder="1"/>
    <xf numFmtId="0" fontId="0" fillId="0" borderId="27" xfId="0" applyBorder="1"/>
    <xf numFmtId="14" fontId="0" fillId="0" borderId="42" xfId="0" applyNumberFormat="1" applyBorder="1"/>
    <xf numFmtId="0" fontId="0" fillId="0" borderId="42" xfId="0" applyBorder="1"/>
    <xf numFmtId="14" fontId="0" fillId="0" borderId="57" xfId="0" applyNumberFormat="1" applyBorder="1"/>
    <xf numFmtId="0" fontId="0" fillId="0" borderId="57" xfId="0" applyBorder="1"/>
    <xf numFmtId="14" fontId="0" fillId="0" borderId="27" xfId="0" applyNumberFormat="1" applyBorder="1"/>
    <xf numFmtId="0" fontId="1" fillId="6" borderId="34" xfId="0" applyFont="1" applyFill="1" applyBorder="1"/>
    <xf numFmtId="0" fontId="1" fillId="6" borderId="27" xfId="0" applyFont="1" applyFill="1" applyBorder="1"/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7" borderId="34" xfId="0" applyFont="1" applyFill="1" applyBorder="1"/>
    <xf numFmtId="0" fontId="0" fillId="0" borderId="42" xfId="0" applyFill="1" applyBorder="1"/>
    <xf numFmtId="0" fontId="0" fillId="6" borderId="34" xfId="0" applyFill="1" applyBorder="1"/>
    <xf numFmtId="14" fontId="0" fillId="0" borderId="0" xfId="0" applyNumberFormat="1"/>
    <xf numFmtId="0" fontId="1" fillId="6" borderId="58" xfId="0" applyFont="1" applyFill="1" applyBorder="1"/>
    <xf numFmtId="0" fontId="1" fillId="0" borderId="60" xfId="0" applyFont="1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1" fillId="0" borderId="59" xfId="0" applyFont="1" applyBorder="1"/>
    <xf numFmtId="164" fontId="0" fillId="0" borderId="65" xfId="0" applyNumberFormat="1" applyBorder="1"/>
    <xf numFmtId="164" fontId="0" fillId="0" borderId="68" xfId="0" applyNumberFormat="1" applyBorder="1"/>
    <xf numFmtId="0" fontId="1" fillId="0" borderId="49" xfId="0" applyFont="1" applyBorder="1"/>
    <xf numFmtId="0" fontId="0" fillId="0" borderId="1" xfId="0" applyFill="1" applyBorder="1"/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9292162316785E-2"/>
          <c:y val="5.8589221595783197E-2"/>
          <c:w val="0.90688072118193708"/>
          <c:h val="0.87455932956285609"/>
        </c:manualLayout>
      </c:layout>
      <c:lineChart>
        <c:grouping val="stacked"/>
        <c:varyColors val="0"/>
        <c:ser>
          <c:idx val="0"/>
          <c:order val="0"/>
          <c:tx>
            <c:strRef>
              <c:f>'TUNY KO'!$B$17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'TUNY KO'!$B$18:$B$25</c:f>
              <c:numCache>
                <c:formatCode>General</c:formatCode>
                <c:ptCount val="8"/>
                <c:pt idx="0">
                  <c:v>221.02</c:v>
                </c:pt>
                <c:pt idx="1">
                  <c:v>235.62</c:v>
                </c:pt>
                <c:pt idx="2">
                  <c:v>227.8</c:v>
                </c:pt>
                <c:pt idx="3">
                  <c:v>219.73</c:v>
                </c:pt>
                <c:pt idx="4">
                  <c:v>227.63</c:v>
                </c:pt>
                <c:pt idx="5">
                  <c:v>307.83999999999997</c:v>
                </c:pt>
                <c:pt idx="6">
                  <c:v>243.28</c:v>
                </c:pt>
                <c:pt idx="7">
                  <c:v>17.66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'TUNY KO'!$A$18:$A$24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9859920"/>
        <c:axId val="1029865360"/>
      </c:lineChart>
      <c:dateAx>
        <c:axId val="1029859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9865360"/>
        <c:crosses val="autoZero"/>
        <c:auto val="0"/>
        <c:lblOffset val="100"/>
        <c:baseTimeUnit val="days"/>
      </c:dateAx>
      <c:valAx>
        <c:axId val="102986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29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333374</xdr:colOff>
      <xdr:row>16</xdr:row>
      <xdr:rowOff>14286</xdr:rowOff>
    </xdr:from>
    <xdr:to>
      <xdr:col>21</xdr:col>
      <xdr:colOff>600075</xdr:colOff>
      <xdr:row>36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workbookViewId="0">
      <selection activeCell="A25" sqref="A25"/>
    </sheetView>
  </sheetViews>
  <sheetFormatPr defaultRowHeight="14.4" x14ac:dyDescent="0.3"/>
  <sheetData>
    <row r="1" spans="1:21" s="1" customFormat="1" x14ac:dyDescent="0.3">
      <c r="A1" s="156"/>
      <c r="B1" s="25">
        <v>2015</v>
      </c>
      <c r="C1" s="158">
        <v>2016</v>
      </c>
      <c r="D1" s="159"/>
      <c r="E1" s="160"/>
      <c r="F1" s="66">
        <v>2017</v>
      </c>
      <c r="G1" s="161">
        <v>2018</v>
      </c>
      <c r="H1" s="162"/>
      <c r="I1" s="163"/>
      <c r="J1" s="164">
        <v>2019</v>
      </c>
      <c r="K1" s="165"/>
      <c r="L1" s="166"/>
      <c r="M1" s="158">
        <v>2020</v>
      </c>
      <c r="N1" s="159"/>
      <c r="O1" s="160"/>
      <c r="P1" s="150">
        <v>2021</v>
      </c>
      <c r="Q1" s="151"/>
      <c r="R1" s="152"/>
      <c r="S1" s="150">
        <v>2022</v>
      </c>
      <c r="T1" s="151"/>
      <c r="U1" s="152"/>
    </row>
    <row r="2" spans="1:21" s="2" customFormat="1" x14ac:dyDescent="0.3">
      <c r="A2" s="157"/>
      <c r="B2" s="49" t="s">
        <v>17</v>
      </c>
      <c r="C2" s="54" t="s">
        <v>17</v>
      </c>
      <c r="D2" s="55" t="s">
        <v>18</v>
      </c>
      <c r="E2" s="56" t="s">
        <v>19</v>
      </c>
      <c r="F2" s="67" t="s">
        <v>17</v>
      </c>
      <c r="G2" s="72" t="s">
        <v>17</v>
      </c>
      <c r="H2" s="73" t="s">
        <v>18</v>
      </c>
      <c r="I2" s="74" t="s">
        <v>19</v>
      </c>
      <c r="J2" s="84" t="s">
        <v>17</v>
      </c>
      <c r="K2" s="85" t="s">
        <v>18</v>
      </c>
      <c r="L2" s="86" t="s">
        <v>19</v>
      </c>
      <c r="M2" s="54" t="s">
        <v>17</v>
      </c>
      <c r="N2" s="55" t="s">
        <v>18</v>
      </c>
      <c r="O2" s="56" t="s">
        <v>19</v>
      </c>
      <c r="P2" s="29" t="s">
        <v>17</v>
      </c>
      <c r="Q2" s="50" t="s">
        <v>18</v>
      </c>
      <c r="R2" s="34" t="s">
        <v>19</v>
      </c>
      <c r="S2" s="29" t="s">
        <v>17</v>
      </c>
      <c r="T2" s="50" t="s">
        <v>18</v>
      </c>
      <c r="U2" s="34" t="s">
        <v>19</v>
      </c>
    </row>
    <row r="3" spans="1:21" x14ac:dyDescent="0.3">
      <c r="A3" s="35" t="s">
        <v>2</v>
      </c>
      <c r="B3" s="46">
        <v>16.89</v>
      </c>
      <c r="C3" s="57">
        <v>16.739999999999998</v>
      </c>
      <c r="D3" s="58">
        <v>0</v>
      </c>
      <c r="E3" s="105">
        <f>C3+D3</f>
        <v>16.739999999999998</v>
      </c>
      <c r="F3" s="68">
        <v>19.02</v>
      </c>
      <c r="G3" s="75">
        <v>17.440000000000001</v>
      </c>
      <c r="H3" s="76">
        <v>0</v>
      </c>
      <c r="I3" s="108">
        <f>G3+H3</f>
        <v>17.440000000000001</v>
      </c>
      <c r="J3" s="87">
        <v>19.829999999999998</v>
      </c>
      <c r="K3" s="88">
        <v>0</v>
      </c>
      <c r="L3" s="111">
        <f>J3+K3</f>
        <v>19.829999999999998</v>
      </c>
      <c r="M3" s="57">
        <v>28.82</v>
      </c>
      <c r="N3" s="96">
        <v>0</v>
      </c>
      <c r="O3" s="103">
        <f>M3+N3</f>
        <v>28.82</v>
      </c>
      <c r="P3" s="47">
        <v>14.2</v>
      </c>
      <c r="Q3" s="48">
        <v>10.48</v>
      </c>
      <c r="R3" s="112">
        <f>P3+Q3</f>
        <v>24.68</v>
      </c>
      <c r="S3" s="47">
        <v>0</v>
      </c>
      <c r="T3" s="48">
        <v>17.66</v>
      </c>
      <c r="U3" s="112">
        <f>S3+T3</f>
        <v>17.66</v>
      </c>
    </row>
    <row r="4" spans="1:21" x14ac:dyDescent="0.3">
      <c r="A4" s="36" t="s">
        <v>3</v>
      </c>
      <c r="B4" s="39">
        <v>18.420000000000002</v>
      </c>
      <c r="C4" s="59">
        <v>14.87</v>
      </c>
      <c r="D4" s="60">
        <v>0</v>
      </c>
      <c r="E4" s="106">
        <f t="shared" ref="E4:E14" si="0">C4+D4</f>
        <v>14.87</v>
      </c>
      <c r="F4" s="69">
        <v>18.68</v>
      </c>
      <c r="G4" s="77">
        <v>9.77</v>
      </c>
      <c r="H4" s="78">
        <v>3.56</v>
      </c>
      <c r="I4" s="109">
        <f t="shared" ref="I4:I14" si="1">G4+H4</f>
        <v>13.33</v>
      </c>
      <c r="J4" s="89">
        <v>14.07</v>
      </c>
      <c r="K4" s="90">
        <v>3.5</v>
      </c>
      <c r="L4" s="111">
        <f t="shared" ref="L4:L14" si="2">J4+K4</f>
        <v>17.57</v>
      </c>
      <c r="M4" s="59">
        <v>13.5</v>
      </c>
      <c r="N4" s="97">
        <v>4.82</v>
      </c>
      <c r="O4" s="103">
        <f t="shared" ref="O4:O14" si="3">M4+N4</f>
        <v>18.32</v>
      </c>
      <c r="P4" s="40">
        <v>11.8</v>
      </c>
      <c r="Q4" s="37">
        <v>9.76</v>
      </c>
      <c r="R4" s="112">
        <f t="shared" ref="R4:R14" si="4">P4+Q4</f>
        <v>21.560000000000002</v>
      </c>
      <c r="S4" s="40">
        <v>0</v>
      </c>
      <c r="T4" s="37"/>
      <c r="U4" s="112">
        <f t="shared" ref="U4:U14" si="5">S4+T4</f>
        <v>0</v>
      </c>
    </row>
    <row r="5" spans="1:21" x14ac:dyDescent="0.3">
      <c r="A5" s="36" t="s">
        <v>4</v>
      </c>
      <c r="B5" s="39">
        <v>19.05</v>
      </c>
      <c r="C5" s="59">
        <v>15.86</v>
      </c>
      <c r="D5" s="60">
        <v>2.4</v>
      </c>
      <c r="E5" s="106">
        <f t="shared" si="0"/>
        <v>18.259999999999998</v>
      </c>
      <c r="F5" s="69">
        <v>18.989999999999998</v>
      </c>
      <c r="G5" s="77">
        <v>20.95</v>
      </c>
      <c r="H5" s="78">
        <v>0</v>
      </c>
      <c r="I5" s="109">
        <f t="shared" si="1"/>
        <v>20.95</v>
      </c>
      <c r="J5" s="89">
        <v>15</v>
      </c>
      <c r="K5" s="90">
        <v>0</v>
      </c>
      <c r="L5" s="111">
        <f t="shared" si="2"/>
        <v>15</v>
      </c>
      <c r="M5" s="59">
        <v>18.41</v>
      </c>
      <c r="N5" s="97">
        <v>0</v>
      </c>
      <c r="O5" s="103">
        <f t="shared" si="3"/>
        <v>18.41</v>
      </c>
      <c r="P5" s="40">
        <v>4.8</v>
      </c>
      <c r="Q5" s="37">
        <v>13.42</v>
      </c>
      <c r="R5" s="112">
        <f t="shared" si="4"/>
        <v>18.22</v>
      </c>
      <c r="S5" s="40">
        <v>0</v>
      </c>
      <c r="T5" s="37"/>
      <c r="U5" s="112">
        <f t="shared" si="5"/>
        <v>0</v>
      </c>
    </row>
    <row r="6" spans="1:21" x14ac:dyDescent="0.3">
      <c r="A6" s="36" t="s">
        <v>5</v>
      </c>
      <c r="B6" s="39">
        <v>16.97</v>
      </c>
      <c r="C6" s="59">
        <v>18.5</v>
      </c>
      <c r="D6" s="60">
        <v>0</v>
      </c>
      <c r="E6" s="106">
        <f t="shared" si="0"/>
        <v>18.5</v>
      </c>
      <c r="F6" s="69">
        <v>16.440000000000001</v>
      </c>
      <c r="G6" s="77">
        <v>19.53</v>
      </c>
      <c r="H6" s="78">
        <v>0</v>
      </c>
      <c r="I6" s="109">
        <f t="shared" si="1"/>
        <v>19.53</v>
      </c>
      <c r="J6" s="89">
        <v>29.28</v>
      </c>
      <c r="K6" s="90">
        <v>0</v>
      </c>
      <c r="L6" s="111">
        <f t="shared" si="2"/>
        <v>29.28</v>
      </c>
      <c r="M6" s="59">
        <v>24.4</v>
      </c>
      <c r="N6" s="97">
        <v>0</v>
      </c>
      <c r="O6" s="103">
        <f t="shared" si="3"/>
        <v>24.4</v>
      </c>
      <c r="P6" s="40">
        <v>0</v>
      </c>
      <c r="Q6" s="37">
        <v>19.14</v>
      </c>
      <c r="R6" s="112">
        <f t="shared" si="4"/>
        <v>19.14</v>
      </c>
      <c r="S6" s="40">
        <v>0</v>
      </c>
      <c r="T6" s="37"/>
      <c r="U6" s="112">
        <f t="shared" si="5"/>
        <v>0</v>
      </c>
    </row>
    <row r="7" spans="1:21" x14ac:dyDescent="0.3">
      <c r="A7" s="36" t="s">
        <v>6</v>
      </c>
      <c r="B7" s="39">
        <v>16.7</v>
      </c>
      <c r="C7" s="59">
        <v>25.79</v>
      </c>
      <c r="D7" s="60">
        <v>0</v>
      </c>
      <c r="E7" s="106">
        <f t="shared" si="0"/>
        <v>25.79</v>
      </c>
      <c r="F7" s="69">
        <v>28.65</v>
      </c>
      <c r="G7" s="77">
        <v>12.4</v>
      </c>
      <c r="H7" s="78">
        <v>3.32</v>
      </c>
      <c r="I7" s="109">
        <f t="shared" si="1"/>
        <v>15.72</v>
      </c>
      <c r="J7" s="89">
        <v>17.2</v>
      </c>
      <c r="K7" s="90">
        <v>0</v>
      </c>
      <c r="L7" s="111">
        <f t="shared" si="2"/>
        <v>17.2</v>
      </c>
      <c r="M7" s="59">
        <v>18.399999999999999</v>
      </c>
      <c r="N7" s="97">
        <v>0</v>
      </c>
      <c r="O7" s="103">
        <f t="shared" si="3"/>
        <v>18.399999999999999</v>
      </c>
      <c r="P7" s="40">
        <v>0</v>
      </c>
      <c r="Q7" s="37">
        <v>27.46</v>
      </c>
      <c r="R7" s="112">
        <f t="shared" si="4"/>
        <v>27.46</v>
      </c>
      <c r="S7" s="40">
        <v>0</v>
      </c>
      <c r="T7" s="37"/>
      <c r="U7" s="112">
        <f t="shared" si="5"/>
        <v>0</v>
      </c>
    </row>
    <row r="8" spans="1:21" x14ac:dyDescent="0.3">
      <c r="A8" s="36" t="s">
        <v>7</v>
      </c>
      <c r="B8" s="39">
        <v>24.6</v>
      </c>
      <c r="C8" s="59">
        <v>21.03</v>
      </c>
      <c r="D8" s="60">
        <v>0</v>
      </c>
      <c r="E8" s="106">
        <f t="shared" si="0"/>
        <v>21.03</v>
      </c>
      <c r="F8" s="69">
        <v>8.76</v>
      </c>
      <c r="G8" s="77">
        <v>9.4600000000000009</v>
      </c>
      <c r="H8" s="78">
        <v>8.86</v>
      </c>
      <c r="I8" s="109">
        <f t="shared" si="1"/>
        <v>18.32</v>
      </c>
      <c r="J8" s="89">
        <v>17.420000000000002</v>
      </c>
      <c r="K8" s="90">
        <v>0</v>
      </c>
      <c r="L8" s="111">
        <f t="shared" si="2"/>
        <v>17.420000000000002</v>
      </c>
      <c r="M8" s="59">
        <v>30.92</v>
      </c>
      <c r="N8" s="97">
        <v>0</v>
      </c>
      <c r="O8" s="103">
        <f t="shared" si="3"/>
        <v>30.92</v>
      </c>
      <c r="P8" s="40">
        <v>0</v>
      </c>
      <c r="Q8" s="37">
        <v>17.68</v>
      </c>
      <c r="R8" s="112">
        <f t="shared" si="4"/>
        <v>17.68</v>
      </c>
      <c r="S8" s="40">
        <v>0</v>
      </c>
      <c r="T8" s="37"/>
      <c r="U8" s="112">
        <f t="shared" si="5"/>
        <v>0</v>
      </c>
    </row>
    <row r="9" spans="1:21" x14ac:dyDescent="0.3">
      <c r="A9" s="36" t="s">
        <v>8</v>
      </c>
      <c r="B9" s="39">
        <v>15.09</v>
      </c>
      <c r="C9" s="59">
        <v>19.809999999999999</v>
      </c>
      <c r="D9" s="60">
        <v>0</v>
      </c>
      <c r="E9" s="106">
        <f t="shared" si="0"/>
        <v>19.809999999999999</v>
      </c>
      <c r="F9" s="69">
        <v>17.23</v>
      </c>
      <c r="G9" s="77">
        <v>18.02</v>
      </c>
      <c r="H9" s="78">
        <v>0</v>
      </c>
      <c r="I9" s="109">
        <f t="shared" si="1"/>
        <v>18.02</v>
      </c>
      <c r="J9" s="89">
        <v>16.62</v>
      </c>
      <c r="K9" s="90">
        <v>0</v>
      </c>
      <c r="L9" s="111">
        <f t="shared" si="2"/>
        <v>16.62</v>
      </c>
      <c r="M9" s="59">
        <v>23.75</v>
      </c>
      <c r="N9" s="97">
        <v>0</v>
      </c>
      <c r="O9" s="103">
        <f t="shared" si="3"/>
        <v>23.75</v>
      </c>
      <c r="P9" s="40">
        <v>0</v>
      </c>
      <c r="Q9" s="37">
        <v>17.34</v>
      </c>
      <c r="R9" s="112">
        <f t="shared" si="4"/>
        <v>17.34</v>
      </c>
      <c r="S9" s="40">
        <v>0</v>
      </c>
      <c r="T9" s="37"/>
      <c r="U9" s="112">
        <f t="shared" si="5"/>
        <v>0</v>
      </c>
    </row>
    <row r="10" spans="1:21" x14ac:dyDescent="0.3">
      <c r="A10" s="36" t="s">
        <v>9</v>
      </c>
      <c r="B10" s="39">
        <v>16.16</v>
      </c>
      <c r="C10" s="59">
        <v>21.03</v>
      </c>
      <c r="D10" s="60">
        <v>0</v>
      </c>
      <c r="E10" s="106">
        <f t="shared" si="0"/>
        <v>21.03</v>
      </c>
      <c r="F10" s="69">
        <v>17.66</v>
      </c>
      <c r="G10" s="77">
        <v>13.8</v>
      </c>
      <c r="H10" s="78">
        <v>3.74</v>
      </c>
      <c r="I10" s="109">
        <f t="shared" si="1"/>
        <v>17.54</v>
      </c>
      <c r="J10" s="89">
        <v>16.82</v>
      </c>
      <c r="K10" s="90">
        <v>0</v>
      </c>
      <c r="L10" s="111">
        <f t="shared" si="2"/>
        <v>16.82</v>
      </c>
      <c r="M10" s="59">
        <v>22.52</v>
      </c>
      <c r="N10" s="97">
        <v>0</v>
      </c>
      <c r="O10" s="103">
        <f t="shared" si="3"/>
        <v>22.52</v>
      </c>
      <c r="P10" s="40">
        <v>0</v>
      </c>
      <c r="Q10" s="37">
        <v>17.760000000000002</v>
      </c>
      <c r="R10" s="112">
        <f t="shared" si="4"/>
        <v>17.760000000000002</v>
      </c>
      <c r="S10" s="40">
        <v>0</v>
      </c>
      <c r="T10" s="37"/>
      <c r="U10" s="112">
        <f t="shared" si="5"/>
        <v>0</v>
      </c>
    </row>
    <row r="11" spans="1:21" x14ac:dyDescent="0.3">
      <c r="A11" s="36" t="s">
        <v>10</v>
      </c>
      <c r="B11" s="39">
        <v>16.829999999999998</v>
      </c>
      <c r="C11" s="59">
        <v>17.940000000000001</v>
      </c>
      <c r="D11" s="60">
        <v>1.52</v>
      </c>
      <c r="E11" s="106">
        <f t="shared" si="0"/>
        <v>19.46</v>
      </c>
      <c r="F11" s="69">
        <v>17.350000000000001</v>
      </c>
      <c r="G11" s="77">
        <v>18.190000000000001</v>
      </c>
      <c r="H11" s="78">
        <v>0</v>
      </c>
      <c r="I11" s="109">
        <f t="shared" si="1"/>
        <v>18.190000000000001</v>
      </c>
      <c r="J11" s="89">
        <v>25.1</v>
      </c>
      <c r="K11" s="90">
        <v>0</v>
      </c>
      <c r="L11" s="111">
        <f t="shared" si="2"/>
        <v>25.1</v>
      </c>
      <c r="M11" s="59">
        <v>23.95</v>
      </c>
      <c r="N11" s="97">
        <v>0</v>
      </c>
      <c r="O11" s="103">
        <f t="shared" si="3"/>
        <v>23.95</v>
      </c>
      <c r="P11" s="40">
        <v>0</v>
      </c>
      <c r="Q11" s="37">
        <v>17.440000000000001</v>
      </c>
      <c r="R11" s="112">
        <f t="shared" si="4"/>
        <v>17.440000000000001</v>
      </c>
      <c r="S11" s="40">
        <v>0</v>
      </c>
      <c r="T11" s="37"/>
      <c r="U11" s="112">
        <f t="shared" si="5"/>
        <v>0</v>
      </c>
    </row>
    <row r="12" spans="1:21" x14ac:dyDescent="0.3">
      <c r="A12" s="36" t="s">
        <v>11</v>
      </c>
      <c r="B12" s="39">
        <v>18.62</v>
      </c>
      <c r="C12" s="59">
        <v>23.45</v>
      </c>
      <c r="D12" s="60">
        <v>0</v>
      </c>
      <c r="E12" s="106">
        <f t="shared" si="0"/>
        <v>23.45</v>
      </c>
      <c r="F12" s="69">
        <v>28.2</v>
      </c>
      <c r="G12" s="77">
        <v>27.23</v>
      </c>
      <c r="H12" s="78">
        <v>0</v>
      </c>
      <c r="I12" s="109">
        <f t="shared" si="1"/>
        <v>27.23</v>
      </c>
      <c r="J12" s="89">
        <v>19.22</v>
      </c>
      <c r="K12" s="90">
        <v>0</v>
      </c>
      <c r="L12" s="111">
        <f t="shared" si="2"/>
        <v>19.22</v>
      </c>
      <c r="M12" s="59">
        <v>27.75</v>
      </c>
      <c r="N12" s="97">
        <v>0</v>
      </c>
      <c r="O12" s="103">
        <f t="shared" si="3"/>
        <v>27.75</v>
      </c>
      <c r="P12" s="40">
        <v>0</v>
      </c>
      <c r="Q12" s="37">
        <v>18.5</v>
      </c>
      <c r="R12" s="112">
        <f t="shared" si="4"/>
        <v>18.5</v>
      </c>
      <c r="S12" s="40">
        <v>0</v>
      </c>
      <c r="T12" s="37"/>
      <c r="U12" s="112">
        <f t="shared" si="5"/>
        <v>0</v>
      </c>
    </row>
    <row r="13" spans="1:21" x14ac:dyDescent="0.3">
      <c r="A13" s="36" t="s">
        <v>12</v>
      </c>
      <c r="B13" s="39">
        <v>22.87</v>
      </c>
      <c r="C13" s="59">
        <v>18.23</v>
      </c>
      <c r="D13" s="60">
        <v>0</v>
      </c>
      <c r="E13" s="106">
        <f t="shared" si="0"/>
        <v>18.23</v>
      </c>
      <c r="F13" s="69">
        <v>19.670000000000002</v>
      </c>
      <c r="G13" s="77">
        <v>18.32</v>
      </c>
      <c r="H13" s="78">
        <v>0</v>
      </c>
      <c r="I13" s="109">
        <f t="shared" si="1"/>
        <v>18.32</v>
      </c>
      <c r="J13" s="89">
        <v>17.12</v>
      </c>
      <c r="K13" s="90">
        <v>0</v>
      </c>
      <c r="L13" s="111">
        <f t="shared" si="2"/>
        <v>17.12</v>
      </c>
      <c r="M13" s="59">
        <v>43.5</v>
      </c>
      <c r="N13" s="97">
        <v>0</v>
      </c>
      <c r="O13" s="103">
        <f t="shared" si="3"/>
        <v>43.5</v>
      </c>
      <c r="P13" s="40">
        <v>0</v>
      </c>
      <c r="Q13" s="37">
        <v>26.82</v>
      </c>
      <c r="R13" s="112">
        <f t="shared" si="4"/>
        <v>26.82</v>
      </c>
      <c r="S13" s="40">
        <v>0</v>
      </c>
      <c r="T13" s="37"/>
      <c r="U13" s="112">
        <f t="shared" si="5"/>
        <v>0</v>
      </c>
    </row>
    <row r="14" spans="1:21" x14ac:dyDescent="0.3">
      <c r="A14" s="43" t="s">
        <v>13</v>
      </c>
      <c r="B14" s="44">
        <v>18.82</v>
      </c>
      <c r="C14" s="61">
        <v>18.45</v>
      </c>
      <c r="D14" s="62">
        <v>0</v>
      </c>
      <c r="E14" s="107">
        <f t="shared" si="0"/>
        <v>18.45</v>
      </c>
      <c r="F14" s="70">
        <v>17.149999999999999</v>
      </c>
      <c r="G14" s="79">
        <v>15.14</v>
      </c>
      <c r="H14" s="80">
        <v>0</v>
      </c>
      <c r="I14" s="110">
        <f t="shared" si="1"/>
        <v>15.14</v>
      </c>
      <c r="J14" s="91">
        <v>16.45</v>
      </c>
      <c r="K14" s="92">
        <v>0</v>
      </c>
      <c r="L14" s="111">
        <f t="shared" si="2"/>
        <v>16.45</v>
      </c>
      <c r="M14" s="98">
        <v>27.1</v>
      </c>
      <c r="N14" s="99">
        <v>0</v>
      </c>
      <c r="O14" s="104">
        <f t="shared" si="3"/>
        <v>27.1</v>
      </c>
      <c r="P14" s="41">
        <v>0</v>
      </c>
      <c r="Q14" s="38">
        <v>16.68</v>
      </c>
      <c r="R14" s="113">
        <f t="shared" si="4"/>
        <v>16.68</v>
      </c>
      <c r="S14" s="41">
        <v>0</v>
      </c>
      <c r="T14" s="38"/>
      <c r="U14" s="113">
        <f t="shared" si="5"/>
        <v>0</v>
      </c>
    </row>
    <row r="15" spans="1:21" s="1" customFormat="1" x14ac:dyDescent="0.3">
      <c r="A15" s="10"/>
      <c r="B15" s="42">
        <f t="shared" ref="B15:P15" si="6">SUM(B3:B14)</f>
        <v>221.01999999999998</v>
      </c>
      <c r="C15" s="63">
        <f t="shared" si="6"/>
        <v>231.69999999999996</v>
      </c>
      <c r="D15" s="64">
        <f t="shared" si="6"/>
        <v>3.92</v>
      </c>
      <c r="E15" s="65">
        <f t="shared" si="6"/>
        <v>235.61999999999998</v>
      </c>
      <c r="F15" s="71">
        <f t="shared" si="6"/>
        <v>227.79999999999998</v>
      </c>
      <c r="G15" s="81">
        <f t="shared" si="6"/>
        <v>200.25</v>
      </c>
      <c r="H15" s="82">
        <f t="shared" si="6"/>
        <v>19.479999999999997</v>
      </c>
      <c r="I15" s="83">
        <f t="shared" si="6"/>
        <v>219.72999999999996</v>
      </c>
      <c r="J15" s="93">
        <f t="shared" si="6"/>
        <v>224.13</v>
      </c>
      <c r="K15" s="94">
        <f t="shared" si="6"/>
        <v>3.5</v>
      </c>
      <c r="L15" s="95">
        <f t="shared" si="6"/>
        <v>227.63</v>
      </c>
      <c r="M15" s="100">
        <f t="shared" si="6"/>
        <v>303.02</v>
      </c>
      <c r="N15" s="101">
        <f t="shared" si="6"/>
        <v>4.82</v>
      </c>
      <c r="O15" s="102">
        <f>SUM(O3:O14)</f>
        <v>307.84000000000003</v>
      </c>
      <c r="P15" s="51">
        <f t="shared" si="6"/>
        <v>30.8</v>
      </c>
      <c r="Q15" s="52">
        <f>SUM(Q3:Q14)</f>
        <v>212.48</v>
      </c>
      <c r="R15" s="45">
        <f>SUM(R3:R14)</f>
        <v>243.28</v>
      </c>
      <c r="S15" s="51">
        <f t="shared" ref="S15" si="7">SUM(S3:S14)</f>
        <v>0</v>
      </c>
      <c r="T15" s="52">
        <f>SUM(T3:T14)</f>
        <v>17.66</v>
      </c>
      <c r="U15" s="45">
        <f>SUM(U3:U14)</f>
        <v>17.66</v>
      </c>
    </row>
    <row r="17" spans="1:7" x14ac:dyDescent="0.3">
      <c r="A17" s="10" t="s">
        <v>19</v>
      </c>
      <c r="B17" s="53"/>
    </row>
    <row r="18" spans="1:7" x14ac:dyDescent="0.3">
      <c r="A18" s="53">
        <v>2015</v>
      </c>
      <c r="B18" s="53">
        <v>221.02</v>
      </c>
    </row>
    <row r="19" spans="1:7" x14ac:dyDescent="0.3">
      <c r="A19" s="53">
        <v>2016</v>
      </c>
      <c r="B19" s="53">
        <v>235.62</v>
      </c>
    </row>
    <row r="20" spans="1:7" x14ac:dyDescent="0.3">
      <c r="A20" s="53">
        <v>2017</v>
      </c>
      <c r="B20" s="53">
        <v>227.8</v>
      </c>
    </row>
    <row r="21" spans="1:7" x14ac:dyDescent="0.3">
      <c r="A21" s="53">
        <v>2018</v>
      </c>
      <c r="B21" s="53">
        <v>219.73</v>
      </c>
    </row>
    <row r="22" spans="1:7" x14ac:dyDescent="0.3">
      <c r="A22" s="53">
        <v>2019</v>
      </c>
      <c r="B22" s="53">
        <v>227.63</v>
      </c>
    </row>
    <row r="23" spans="1:7" x14ac:dyDescent="0.3">
      <c r="A23" s="53">
        <v>2020</v>
      </c>
      <c r="B23" s="53">
        <v>307.83999999999997</v>
      </c>
    </row>
    <row r="24" spans="1:7" x14ac:dyDescent="0.3">
      <c r="A24" s="53">
        <v>2021</v>
      </c>
      <c r="B24" s="53">
        <f>R15</f>
        <v>243.28</v>
      </c>
    </row>
    <row r="25" spans="1:7" x14ac:dyDescent="0.3">
      <c r="A25" s="149">
        <v>2022</v>
      </c>
      <c r="B25" s="53">
        <f>U15</f>
        <v>17.66</v>
      </c>
    </row>
    <row r="28" spans="1:7" ht="15" thickBot="1" x14ac:dyDescent="0.35"/>
    <row r="29" spans="1:7" ht="15" thickBot="1" x14ac:dyDescent="0.35">
      <c r="A29" s="153" t="s">
        <v>20</v>
      </c>
      <c r="B29" s="154"/>
      <c r="C29" s="154"/>
      <c r="D29" s="154"/>
      <c r="E29" s="154"/>
      <c r="F29" s="154"/>
      <c r="G29" s="155"/>
    </row>
    <row r="30" spans="1:7" s="2" customFormat="1" ht="15" thickBot="1" x14ac:dyDescent="0.35">
      <c r="A30" s="141"/>
      <c r="B30" s="134">
        <v>2022</v>
      </c>
      <c r="C30" s="114">
        <v>2021</v>
      </c>
      <c r="D30" s="134">
        <v>2020</v>
      </c>
      <c r="E30" s="134">
        <v>2019</v>
      </c>
      <c r="F30" s="134">
        <v>2018</v>
      </c>
      <c r="G30" s="135">
        <v>2017</v>
      </c>
    </row>
    <row r="31" spans="1:7" x14ac:dyDescent="0.3">
      <c r="A31" s="142" t="s">
        <v>2</v>
      </c>
      <c r="B31" s="116">
        <f>T3-R3</f>
        <v>-7.02</v>
      </c>
      <c r="C31" s="115">
        <f t="shared" ref="C31:C42" si="8">R3-O3</f>
        <v>-4.1400000000000006</v>
      </c>
      <c r="D31" s="116">
        <f t="shared" ref="D31:D42" si="9">O3-L3</f>
        <v>8.990000000000002</v>
      </c>
      <c r="E31" s="116">
        <f t="shared" ref="E31:E42" si="10">L3-I3</f>
        <v>2.389999999999997</v>
      </c>
      <c r="F31" s="116">
        <f t="shared" ref="F31:F42" si="11">I3-F3</f>
        <v>-1.5799999999999983</v>
      </c>
      <c r="G31" s="117">
        <f t="shared" ref="G31:G42" si="12">F3-E3</f>
        <v>2.2800000000000011</v>
      </c>
    </row>
    <row r="32" spans="1:7" x14ac:dyDescent="0.3">
      <c r="A32" s="143" t="s">
        <v>3</v>
      </c>
      <c r="B32" s="119"/>
      <c r="C32" s="118">
        <f t="shared" si="8"/>
        <v>3.240000000000002</v>
      </c>
      <c r="D32" s="119">
        <f t="shared" si="9"/>
        <v>0.75</v>
      </c>
      <c r="E32" s="119">
        <f t="shared" si="10"/>
        <v>4.24</v>
      </c>
      <c r="F32" s="119">
        <f t="shared" si="11"/>
        <v>-5.35</v>
      </c>
      <c r="G32" s="120">
        <f t="shared" si="12"/>
        <v>3.8100000000000005</v>
      </c>
    </row>
    <row r="33" spans="1:7" x14ac:dyDescent="0.3">
      <c r="A33" s="143" t="s">
        <v>4</v>
      </c>
      <c r="B33" s="116"/>
      <c r="C33" s="118">
        <f t="shared" si="8"/>
        <v>-0.19000000000000128</v>
      </c>
      <c r="D33" s="119">
        <f t="shared" si="9"/>
        <v>3.41</v>
      </c>
      <c r="E33" s="119">
        <f t="shared" si="10"/>
        <v>-5.9499999999999993</v>
      </c>
      <c r="F33" s="119">
        <f t="shared" si="11"/>
        <v>1.9600000000000009</v>
      </c>
      <c r="G33" s="120">
        <f t="shared" si="12"/>
        <v>0.73000000000000043</v>
      </c>
    </row>
    <row r="34" spans="1:7" x14ac:dyDescent="0.3">
      <c r="A34" s="143" t="s">
        <v>5</v>
      </c>
      <c r="B34" s="116"/>
      <c r="C34" s="118">
        <f t="shared" si="8"/>
        <v>-5.259999999999998</v>
      </c>
      <c r="D34" s="119">
        <f t="shared" si="9"/>
        <v>-4.8800000000000026</v>
      </c>
      <c r="E34" s="119">
        <f t="shared" si="10"/>
        <v>9.75</v>
      </c>
      <c r="F34" s="119">
        <f t="shared" si="11"/>
        <v>3.09</v>
      </c>
      <c r="G34" s="120">
        <f t="shared" si="12"/>
        <v>-2.0599999999999987</v>
      </c>
    </row>
    <row r="35" spans="1:7" x14ac:dyDescent="0.3">
      <c r="A35" s="143" t="s">
        <v>6</v>
      </c>
      <c r="B35" s="116"/>
      <c r="C35" s="118">
        <f t="shared" si="8"/>
        <v>9.0600000000000023</v>
      </c>
      <c r="D35" s="119">
        <f t="shared" si="9"/>
        <v>1.1999999999999993</v>
      </c>
      <c r="E35" s="119">
        <f t="shared" si="10"/>
        <v>1.4799999999999986</v>
      </c>
      <c r="F35" s="119">
        <f t="shared" si="11"/>
        <v>-12.929999999999998</v>
      </c>
      <c r="G35" s="120">
        <f t="shared" si="12"/>
        <v>2.8599999999999994</v>
      </c>
    </row>
    <row r="36" spans="1:7" x14ac:dyDescent="0.3">
      <c r="A36" s="143" t="s">
        <v>7</v>
      </c>
      <c r="B36" s="116"/>
      <c r="C36" s="118">
        <f t="shared" si="8"/>
        <v>-13.240000000000002</v>
      </c>
      <c r="D36" s="119">
        <f t="shared" si="9"/>
        <v>13.5</v>
      </c>
      <c r="E36" s="119">
        <f t="shared" si="10"/>
        <v>-0.89999999999999858</v>
      </c>
      <c r="F36" s="119">
        <f t="shared" si="11"/>
        <v>9.56</v>
      </c>
      <c r="G36" s="120">
        <f t="shared" si="12"/>
        <v>-12.270000000000001</v>
      </c>
    </row>
    <row r="37" spans="1:7" x14ac:dyDescent="0.3">
      <c r="A37" s="143" t="s">
        <v>8</v>
      </c>
      <c r="B37" s="116"/>
      <c r="C37" s="118">
        <f t="shared" si="8"/>
        <v>-6.41</v>
      </c>
      <c r="D37" s="119">
        <f t="shared" si="9"/>
        <v>7.129999999999999</v>
      </c>
      <c r="E37" s="119">
        <f t="shared" si="10"/>
        <v>-1.3999999999999986</v>
      </c>
      <c r="F37" s="119">
        <f t="shared" si="11"/>
        <v>0.78999999999999915</v>
      </c>
      <c r="G37" s="120">
        <f t="shared" si="12"/>
        <v>-2.5799999999999983</v>
      </c>
    </row>
    <row r="38" spans="1:7" x14ac:dyDescent="0.3">
      <c r="A38" s="143" t="s">
        <v>9</v>
      </c>
      <c r="B38" s="116"/>
      <c r="C38" s="118">
        <f t="shared" si="8"/>
        <v>-4.759999999999998</v>
      </c>
      <c r="D38" s="119">
        <f t="shared" si="9"/>
        <v>5.6999999999999993</v>
      </c>
      <c r="E38" s="119">
        <f t="shared" si="10"/>
        <v>-0.71999999999999886</v>
      </c>
      <c r="F38" s="119">
        <f t="shared" si="11"/>
        <v>-0.12000000000000099</v>
      </c>
      <c r="G38" s="120">
        <f t="shared" si="12"/>
        <v>-3.370000000000001</v>
      </c>
    </row>
    <row r="39" spans="1:7" x14ac:dyDescent="0.3">
      <c r="A39" s="143" t="s">
        <v>10</v>
      </c>
      <c r="B39" s="116"/>
      <c r="C39" s="118">
        <f t="shared" si="8"/>
        <v>-6.509999999999998</v>
      </c>
      <c r="D39" s="119">
        <f t="shared" si="9"/>
        <v>-1.1500000000000021</v>
      </c>
      <c r="E39" s="119">
        <f t="shared" si="10"/>
        <v>6.91</v>
      </c>
      <c r="F39" s="119">
        <f t="shared" si="11"/>
        <v>0.83999999999999986</v>
      </c>
      <c r="G39" s="120">
        <f t="shared" si="12"/>
        <v>-2.1099999999999994</v>
      </c>
    </row>
    <row r="40" spans="1:7" x14ac:dyDescent="0.3">
      <c r="A40" s="143" t="s">
        <v>11</v>
      </c>
      <c r="B40" s="116"/>
      <c r="C40" s="118">
        <f t="shared" si="8"/>
        <v>-9.25</v>
      </c>
      <c r="D40" s="119">
        <f t="shared" si="9"/>
        <v>8.5300000000000011</v>
      </c>
      <c r="E40" s="119">
        <f t="shared" si="10"/>
        <v>-8.0100000000000016</v>
      </c>
      <c r="F40" s="119">
        <f t="shared" si="11"/>
        <v>-0.96999999999999886</v>
      </c>
      <c r="G40" s="120">
        <f t="shared" si="12"/>
        <v>4.75</v>
      </c>
    </row>
    <row r="41" spans="1:7" x14ac:dyDescent="0.3">
      <c r="A41" s="143" t="s">
        <v>12</v>
      </c>
      <c r="B41" s="116"/>
      <c r="C41" s="118">
        <f t="shared" si="8"/>
        <v>-16.68</v>
      </c>
      <c r="D41" s="119">
        <f t="shared" si="9"/>
        <v>26.38</v>
      </c>
      <c r="E41" s="119">
        <f t="shared" si="10"/>
        <v>-1.1999999999999993</v>
      </c>
      <c r="F41" s="119">
        <f t="shared" si="11"/>
        <v>-1.3500000000000014</v>
      </c>
      <c r="G41" s="120">
        <f t="shared" si="12"/>
        <v>1.4400000000000013</v>
      </c>
    </row>
    <row r="42" spans="1:7" ht="15" thickBot="1" x14ac:dyDescent="0.35">
      <c r="A42" s="144" t="s">
        <v>13</v>
      </c>
      <c r="B42" s="147"/>
      <c r="C42" s="146">
        <f t="shared" si="8"/>
        <v>-10.420000000000002</v>
      </c>
      <c r="D42" s="121">
        <f t="shared" si="9"/>
        <v>10.650000000000002</v>
      </c>
      <c r="E42" s="121">
        <f t="shared" si="10"/>
        <v>1.3099999999999987</v>
      </c>
      <c r="F42" s="121">
        <f t="shared" si="11"/>
        <v>-2.009999999999998</v>
      </c>
      <c r="G42" s="122">
        <f t="shared" si="12"/>
        <v>-1.3000000000000007</v>
      </c>
    </row>
    <row r="43" spans="1:7" s="1" customFormat="1" ht="15.6" thickTop="1" thickBot="1" x14ac:dyDescent="0.35">
      <c r="A43" s="145" t="s">
        <v>19</v>
      </c>
      <c r="B43" s="148"/>
      <c r="C43" s="123">
        <f>SUM(C31:C42)</f>
        <v>-64.56</v>
      </c>
      <c r="D43" s="124">
        <f>SUM(D31:D42)</f>
        <v>80.209999999999994</v>
      </c>
      <c r="E43" s="124">
        <f t="shared" ref="E43" si="13">SUM(E31:E42)</f>
        <v>7.8999999999999986</v>
      </c>
      <c r="F43" s="124">
        <f>SUM(F31:F42)</f>
        <v>-8.069999999999995</v>
      </c>
      <c r="G43" s="125">
        <f>SUM(G31:G42)</f>
        <v>-7.8199999999999967</v>
      </c>
    </row>
  </sheetData>
  <mergeCells count="8">
    <mergeCell ref="S1:U1"/>
    <mergeCell ref="A29:G29"/>
    <mergeCell ref="A1:A2"/>
    <mergeCell ref="P1:R1"/>
    <mergeCell ref="C1:E1"/>
    <mergeCell ref="G1:I1"/>
    <mergeCell ref="J1:L1"/>
    <mergeCell ref="M1:O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N23" sqref="N23"/>
    </sheetView>
  </sheetViews>
  <sheetFormatPr defaultRowHeight="14.4" x14ac:dyDescent="0.3"/>
  <cols>
    <col min="1" max="1" width="14.88671875" customWidth="1"/>
    <col min="3" max="3" width="1.44140625" customWidth="1"/>
  </cols>
  <sheetData>
    <row r="1" spans="1:5" x14ac:dyDescent="0.3">
      <c r="A1" s="53" t="s">
        <v>22</v>
      </c>
      <c r="B1" s="53" t="s">
        <v>21</v>
      </c>
      <c r="D1" s="53" t="s">
        <v>22</v>
      </c>
      <c r="E1" s="53" t="s">
        <v>21</v>
      </c>
    </row>
    <row r="2" spans="1:5" x14ac:dyDescent="0.3">
      <c r="A2" s="129">
        <v>44277</v>
      </c>
      <c r="B2" s="130">
        <v>8.4600000000000009</v>
      </c>
      <c r="D2" s="139">
        <v>44571</v>
      </c>
      <c r="E2">
        <v>9.02</v>
      </c>
    </row>
    <row r="3" spans="1:5" x14ac:dyDescent="0.3">
      <c r="A3" s="127">
        <v>44289</v>
      </c>
      <c r="B3" s="128">
        <v>9.18</v>
      </c>
      <c r="D3" s="139">
        <v>44585</v>
      </c>
      <c r="E3">
        <v>8.64</v>
      </c>
    </row>
    <row r="4" spans="1:5" x14ac:dyDescent="0.3">
      <c r="A4" s="131">
        <v>44305</v>
      </c>
      <c r="B4" s="126">
        <v>9.9600000000000009</v>
      </c>
      <c r="D4" s="140" t="s">
        <v>29</v>
      </c>
      <c r="E4" s="140">
        <f>SUM(E2:E3)</f>
        <v>17.66</v>
      </c>
    </row>
    <row r="5" spans="1:5" x14ac:dyDescent="0.3">
      <c r="A5" s="132" t="s">
        <v>5</v>
      </c>
      <c r="B5" s="132">
        <f>SUM(B3:B4)</f>
        <v>19.14</v>
      </c>
    </row>
    <row r="6" spans="1:5" x14ac:dyDescent="0.3">
      <c r="A6" s="127">
        <v>44319</v>
      </c>
      <c r="B6" s="128">
        <v>8.8800000000000008</v>
      </c>
    </row>
    <row r="7" spans="1:5" x14ac:dyDescent="0.3">
      <c r="A7" s="131">
        <v>44333</v>
      </c>
      <c r="B7" s="126">
        <v>9.68</v>
      </c>
    </row>
    <row r="8" spans="1:5" x14ac:dyDescent="0.3">
      <c r="A8" s="131">
        <v>44347</v>
      </c>
      <c r="B8" s="126">
        <v>8.9</v>
      </c>
    </row>
    <row r="9" spans="1:5" x14ac:dyDescent="0.3">
      <c r="A9" s="132" t="s">
        <v>6</v>
      </c>
      <c r="B9" s="132">
        <f>SUM(B6:B8)</f>
        <v>27.46</v>
      </c>
    </row>
    <row r="10" spans="1:5" x14ac:dyDescent="0.3">
      <c r="A10" s="127">
        <v>44361</v>
      </c>
      <c r="B10" s="128">
        <v>8.6999999999999993</v>
      </c>
    </row>
    <row r="11" spans="1:5" x14ac:dyDescent="0.3">
      <c r="A11" s="131">
        <v>44375</v>
      </c>
      <c r="B11" s="126">
        <v>8.98</v>
      </c>
    </row>
    <row r="12" spans="1:5" x14ac:dyDescent="0.3">
      <c r="A12" s="133" t="s">
        <v>7</v>
      </c>
      <c r="B12" s="133">
        <f>SUM(B10:B11)</f>
        <v>17.68</v>
      </c>
    </row>
    <row r="13" spans="1:5" x14ac:dyDescent="0.3">
      <c r="A13" s="131">
        <v>44389</v>
      </c>
      <c r="B13" s="126">
        <v>9.1199999999999992</v>
      </c>
    </row>
    <row r="14" spans="1:5" x14ac:dyDescent="0.3">
      <c r="A14" s="131">
        <v>44403</v>
      </c>
      <c r="B14" s="126">
        <v>8.2200000000000006</v>
      </c>
    </row>
    <row r="15" spans="1:5" s="1" customFormat="1" x14ac:dyDescent="0.3">
      <c r="A15" s="132" t="s">
        <v>23</v>
      </c>
      <c r="B15" s="132">
        <f>SUM(B13:B14)</f>
        <v>17.34</v>
      </c>
    </row>
    <row r="16" spans="1:5" x14ac:dyDescent="0.3">
      <c r="A16" s="127">
        <v>44417</v>
      </c>
      <c r="B16" s="128">
        <v>8.92</v>
      </c>
    </row>
    <row r="17" spans="1:2" x14ac:dyDescent="0.3">
      <c r="A17" s="131">
        <v>44431</v>
      </c>
      <c r="B17" s="126">
        <v>8.84</v>
      </c>
    </row>
    <row r="18" spans="1:2" x14ac:dyDescent="0.3">
      <c r="A18" s="132" t="s">
        <v>24</v>
      </c>
      <c r="B18" s="132">
        <f>SUM(B16:B17)</f>
        <v>17.759999999999998</v>
      </c>
    </row>
    <row r="19" spans="1:2" x14ac:dyDescent="0.3">
      <c r="A19" s="127">
        <v>44445</v>
      </c>
      <c r="B19" s="128">
        <v>8.98</v>
      </c>
    </row>
    <row r="20" spans="1:2" x14ac:dyDescent="0.3">
      <c r="A20" s="131">
        <v>44459</v>
      </c>
      <c r="B20" s="126">
        <v>8.4600000000000009</v>
      </c>
    </row>
    <row r="21" spans="1:2" x14ac:dyDescent="0.3">
      <c r="A21" s="132" t="s">
        <v>25</v>
      </c>
      <c r="B21" s="132">
        <f>SUM(B19:B20)</f>
        <v>17.440000000000001</v>
      </c>
    </row>
    <row r="22" spans="1:2" x14ac:dyDescent="0.3">
      <c r="A22" s="127">
        <v>44473</v>
      </c>
      <c r="B22" s="128">
        <v>9.5399999999999991</v>
      </c>
    </row>
    <row r="23" spans="1:2" x14ac:dyDescent="0.3">
      <c r="A23" s="131">
        <v>44487</v>
      </c>
      <c r="B23" s="126">
        <v>8.9600000000000009</v>
      </c>
    </row>
    <row r="24" spans="1:2" x14ac:dyDescent="0.3">
      <c r="A24" s="136" t="s">
        <v>26</v>
      </c>
      <c r="B24" s="136">
        <f>SUM(B22:B23)</f>
        <v>18.5</v>
      </c>
    </row>
    <row r="25" spans="1:2" x14ac:dyDescent="0.3">
      <c r="A25" s="127">
        <v>44501</v>
      </c>
      <c r="B25" s="128">
        <v>9.66</v>
      </c>
    </row>
    <row r="26" spans="1:2" x14ac:dyDescent="0.3">
      <c r="A26" s="131">
        <v>44515</v>
      </c>
      <c r="B26" s="126">
        <v>8.84</v>
      </c>
    </row>
    <row r="27" spans="1:2" x14ac:dyDescent="0.3">
      <c r="A27" s="131">
        <v>44529</v>
      </c>
      <c r="B27" s="126">
        <v>8.32</v>
      </c>
    </row>
    <row r="28" spans="1:2" x14ac:dyDescent="0.3">
      <c r="A28" s="132" t="s">
        <v>27</v>
      </c>
      <c r="B28" s="132">
        <f>SUM(B25:B27)</f>
        <v>26.82</v>
      </c>
    </row>
    <row r="29" spans="1:2" x14ac:dyDescent="0.3">
      <c r="A29" s="127">
        <v>44543</v>
      </c>
      <c r="B29" s="137">
        <v>8.6199999999999992</v>
      </c>
    </row>
    <row r="30" spans="1:2" x14ac:dyDescent="0.3">
      <c r="A30" s="131">
        <v>44557</v>
      </c>
      <c r="B30" s="126">
        <v>8.06</v>
      </c>
    </row>
    <row r="31" spans="1:2" x14ac:dyDescent="0.3">
      <c r="A31" s="132" t="s">
        <v>28</v>
      </c>
      <c r="B31" s="138">
        <f>SUM(B29:B30)</f>
        <v>16.68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G20" sqref="G20"/>
    </sheetView>
  </sheetViews>
  <sheetFormatPr defaultRowHeight="14.4" x14ac:dyDescent="0.3"/>
  <cols>
    <col min="2" max="2" width="10" bestFit="1" customWidth="1"/>
    <col min="4" max="4" width="14.6640625" customWidth="1"/>
    <col min="6" max="6" width="12" customWidth="1"/>
    <col min="8" max="8" width="9.109375" style="31"/>
    <col min="10" max="10" width="11" customWidth="1"/>
  </cols>
  <sheetData>
    <row r="1" spans="1:11" s="1" customFormat="1" x14ac:dyDescent="0.3">
      <c r="A1" s="169" t="s">
        <v>14</v>
      </c>
      <c r="B1" s="156">
        <v>2015</v>
      </c>
      <c r="C1" s="171"/>
      <c r="D1" s="167">
        <v>2016</v>
      </c>
      <c r="E1" s="168"/>
      <c r="F1" s="167">
        <v>2017</v>
      </c>
      <c r="G1" s="168"/>
      <c r="H1" s="167">
        <v>2018</v>
      </c>
      <c r="I1" s="168"/>
      <c r="J1" s="167" t="s">
        <v>16</v>
      </c>
      <c r="K1" s="168"/>
    </row>
    <row r="2" spans="1:11" s="2" customFormat="1" x14ac:dyDescent="0.3">
      <c r="A2" s="170"/>
      <c r="B2" s="13" t="s">
        <v>15</v>
      </c>
      <c r="C2" s="18" t="s">
        <v>1</v>
      </c>
      <c r="D2" s="7" t="s">
        <v>0</v>
      </c>
      <c r="E2" s="18" t="s">
        <v>1</v>
      </c>
      <c r="F2" s="7" t="s">
        <v>0</v>
      </c>
      <c r="G2" s="18" t="s">
        <v>1</v>
      </c>
      <c r="H2" s="29" t="s">
        <v>0</v>
      </c>
      <c r="I2" s="18" t="s">
        <v>1</v>
      </c>
      <c r="J2" s="7" t="s">
        <v>0</v>
      </c>
      <c r="K2" s="18" t="s">
        <v>1</v>
      </c>
    </row>
    <row r="3" spans="1:11" x14ac:dyDescent="0.3">
      <c r="A3" s="5" t="s">
        <v>2</v>
      </c>
      <c r="B3" s="14">
        <v>16118</v>
      </c>
      <c r="C3" s="19">
        <v>16.89</v>
      </c>
      <c r="D3" s="6">
        <v>15974</v>
      </c>
      <c r="E3" s="19">
        <v>16.739999999999998</v>
      </c>
      <c r="F3" s="6">
        <v>18150</v>
      </c>
      <c r="G3" s="19">
        <v>19.02</v>
      </c>
      <c r="H3" s="32">
        <v>17645</v>
      </c>
      <c r="I3" s="26">
        <v>17.440000000000001</v>
      </c>
      <c r="J3" s="12">
        <f>H3-F3</f>
        <v>-505</v>
      </c>
      <c r="K3" s="23">
        <f>I3-G3</f>
        <v>-1.5799999999999983</v>
      </c>
    </row>
    <row r="4" spans="1:11" x14ac:dyDescent="0.3">
      <c r="A4" s="4" t="s">
        <v>3</v>
      </c>
      <c r="B4" s="15">
        <v>17577</v>
      </c>
      <c r="C4" s="20">
        <v>18.420000000000002</v>
      </c>
      <c r="D4" s="3">
        <v>14190</v>
      </c>
      <c r="E4" s="20">
        <v>14.87</v>
      </c>
      <c r="F4" s="3">
        <v>17826</v>
      </c>
      <c r="G4" s="20">
        <v>18.68</v>
      </c>
      <c r="H4" s="32">
        <v>9885</v>
      </c>
      <c r="I4" s="26">
        <v>9.77</v>
      </c>
      <c r="J4" s="12">
        <f t="shared" ref="J4:J9" si="0">H4-F4</f>
        <v>-7941</v>
      </c>
      <c r="K4" s="23">
        <f t="shared" ref="K4:K9" si="1">I4-G4</f>
        <v>-8.91</v>
      </c>
    </row>
    <row r="5" spans="1:11" x14ac:dyDescent="0.3">
      <c r="A5" s="4" t="s">
        <v>4</v>
      </c>
      <c r="B5" s="15">
        <v>18179</v>
      </c>
      <c r="C5" s="20">
        <v>19.05</v>
      </c>
      <c r="D5" s="3">
        <v>15135</v>
      </c>
      <c r="E5" s="20">
        <v>15.86</v>
      </c>
      <c r="F5" s="3">
        <v>18121</v>
      </c>
      <c r="G5" s="20">
        <v>18.989999999999998</v>
      </c>
      <c r="H5" s="32">
        <v>21196</v>
      </c>
      <c r="I5" s="26">
        <v>20.95</v>
      </c>
      <c r="J5" s="12">
        <f t="shared" si="0"/>
        <v>3075</v>
      </c>
      <c r="K5" s="23">
        <f t="shared" si="1"/>
        <v>1.9600000000000009</v>
      </c>
    </row>
    <row r="6" spans="1:11" x14ac:dyDescent="0.3">
      <c r="A6" s="4" t="s">
        <v>5</v>
      </c>
      <c r="B6" s="15">
        <v>16193</v>
      </c>
      <c r="C6" s="20">
        <v>16.97</v>
      </c>
      <c r="D6" s="3">
        <v>17654</v>
      </c>
      <c r="E6" s="20">
        <v>18.5</v>
      </c>
      <c r="F6" s="3">
        <v>16633</v>
      </c>
      <c r="G6" s="20">
        <v>16.440000000000001</v>
      </c>
      <c r="H6" s="32">
        <v>19760</v>
      </c>
      <c r="I6" s="26">
        <v>19.53</v>
      </c>
      <c r="J6" s="12">
        <f t="shared" si="0"/>
        <v>3127</v>
      </c>
      <c r="K6" s="23">
        <f t="shared" si="1"/>
        <v>3.09</v>
      </c>
    </row>
    <row r="7" spans="1:11" x14ac:dyDescent="0.3">
      <c r="A7" s="4" t="s">
        <v>6</v>
      </c>
      <c r="B7" s="15">
        <v>15936</v>
      </c>
      <c r="C7" s="20">
        <v>16.7</v>
      </c>
      <c r="D7" s="3">
        <v>24610</v>
      </c>
      <c r="E7" s="20">
        <v>25.79</v>
      </c>
      <c r="F7" s="3">
        <v>28986</v>
      </c>
      <c r="G7" s="20">
        <v>28.65</v>
      </c>
      <c r="H7" s="32">
        <v>12546</v>
      </c>
      <c r="I7" s="26">
        <v>12.4</v>
      </c>
      <c r="J7" s="12">
        <f t="shared" si="0"/>
        <v>-16440</v>
      </c>
      <c r="K7" s="23">
        <f t="shared" si="1"/>
        <v>-16.25</v>
      </c>
    </row>
    <row r="8" spans="1:11" x14ac:dyDescent="0.3">
      <c r="A8" s="4" t="s">
        <v>7</v>
      </c>
      <c r="B8" s="15">
        <v>23475</v>
      </c>
      <c r="C8" s="20">
        <v>24.6</v>
      </c>
      <c r="D8" s="3">
        <v>17577</v>
      </c>
      <c r="E8" s="20">
        <v>21.03</v>
      </c>
      <c r="F8" s="3">
        <v>8863</v>
      </c>
      <c r="G8" s="20">
        <v>8.76</v>
      </c>
      <c r="H8" s="32">
        <v>9571</v>
      </c>
      <c r="I8" s="26">
        <v>9.4600000000000009</v>
      </c>
      <c r="J8" s="12">
        <f t="shared" si="0"/>
        <v>708</v>
      </c>
      <c r="K8" s="23">
        <f t="shared" si="1"/>
        <v>0.70000000000000107</v>
      </c>
    </row>
    <row r="9" spans="1:11" x14ac:dyDescent="0.3">
      <c r="A9" s="4" t="s">
        <v>8</v>
      </c>
      <c r="B9" s="15">
        <v>14400</v>
      </c>
      <c r="C9" s="20">
        <v>15.09</v>
      </c>
      <c r="D9" s="3">
        <v>18904</v>
      </c>
      <c r="E9" s="20">
        <v>19.809999999999999</v>
      </c>
      <c r="F9" s="3">
        <v>17432</v>
      </c>
      <c r="G9" s="20">
        <v>17.23</v>
      </c>
      <c r="H9" s="32">
        <v>18232</v>
      </c>
      <c r="I9" s="26">
        <v>18.02</v>
      </c>
      <c r="J9" s="12">
        <f t="shared" si="0"/>
        <v>800</v>
      </c>
      <c r="K9" s="23">
        <f t="shared" si="1"/>
        <v>0.78999999999999915</v>
      </c>
    </row>
    <row r="10" spans="1:11" x14ac:dyDescent="0.3">
      <c r="A10" s="4" t="s">
        <v>9</v>
      </c>
      <c r="B10" s="15">
        <v>15420</v>
      </c>
      <c r="C10" s="20">
        <v>16.16</v>
      </c>
      <c r="D10" s="3">
        <v>20068</v>
      </c>
      <c r="E10" s="20">
        <v>21.03</v>
      </c>
      <c r="F10" s="3">
        <v>17868</v>
      </c>
      <c r="G10" s="20">
        <v>17.66</v>
      </c>
      <c r="H10" s="32"/>
      <c r="I10" s="26"/>
      <c r="J10" s="12"/>
      <c r="K10" s="23"/>
    </row>
    <row r="11" spans="1:11" x14ac:dyDescent="0.3">
      <c r="A11" s="4" t="s">
        <v>10</v>
      </c>
      <c r="B11" s="15">
        <v>16060</v>
      </c>
      <c r="C11" s="20">
        <v>16.829999999999998</v>
      </c>
      <c r="D11" s="3">
        <v>17119</v>
      </c>
      <c r="E11" s="20">
        <v>17.940000000000001</v>
      </c>
      <c r="F11" s="3">
        <v>17554</v>
      </c>
      <c r="G11" s="20">
        <v>17.350000000000001</v>
      </c>
      <c r="H11" s="32"/>
      <c r="I11" s="26"/>
      <c r="J11" s="12"/>
      <c r="K11" s="23"/>
    </row>
    <row r="12" spans="1:11" x14ac:dyDescent="0.3">
      <c r="A12" s="4" t="s">
        <v>11</v>
      </c>
      <c r="B12" s="15">
        <v>17768</v>
      </c>
      <c r="C12" s="20">
        <v>18.62</v>
      </c>
      <c r="D12" s="3">
        <v>22377</v>
      </c>
      <c r="E12" s="20">
        <v>23.45</v>
      </c>
      <c r="F12" s="3">
        <v>28531</v>
      </c>
      <c r="G12" s="20">
        <v>28.2</v>
      </c>
      <c r="H12" s="32"/>
      <c r="I12" s="26"/>
      <c r="J12" s="12"/>
      <c r="K12" s="23"/>
    </row>
    <row r="13" spans="1:11" x14ac:dyDescent="0.3">
      <c r="A13" s="4" t="s">
        <v>12</v>
      </c>
      <c r="B13" s="15">
        <v>21824</v>
      </c>
      <c r="C13" s="20">
        <v>22.87</v>
      </c>
      <c r="D13" s="3">
        <v>17396</v>
      </c>
      <c r="E13" s="20">
        <v>18.23</v>
      </c>
      <c r="F13" s="3">
        <v>19901</v>
      </c>
      <c r="G13" s="20">
        <v>19.670000000000002</v>
      </c>
      <c r="H13" s="32"/>
      <c r="I13" s="26"/>
      <c r="J13" s="12"/>
      <c r="K13" s="23"/>
    </row>
    <row r="14" spans="1:11" x14ac:dyDescent="0.3">
      <c r="A14" s="8" t="s">
        <v>13</v>
      </c>
      <c r="B14" s="16">
        <v>17959</v>
      </c>
      <c r="C14" s="21">
        <v>18.82</v>
      </c>
      <c r="D14" s="9">
        <v>17606</v>
      </c>
      <c r="E14" s="21">
        <v>18.45</v>
      </c>
      <c r="F14" s="9">
        <v>17352</v>
      </c>
      <c r="G14" s="21">
        <v>17.149999999999999</v>
      </c>
      <c r="H14" s="33"/>
      <c r="I14" s="27"/>
      <c r="J14" s="12"/>
      <c r="K14" s="23"/>
    </row>
    <row r="15" spans="1:11" s="1" customFormat="1" x14ac:dyDescent="0.3">
      <c r="A15" s="10"/>
      <c r="B15" s="17">
        <f>SUM(B3:B14)</f>
        <v>210909</v>
      </c>
      <c r="C15" s="22">
        <f>SUM(C3:C14)</f>
        <v>221.01999999999998</v>
      </c>
      <c r="D15" s="11">
        <f>SUM(D2:D14)</f>
        <v>218610</v>
      </c>
      <c r="E15" s="22">
        <f>SUM(E3:E14)</f>
        <v>231.69999999999996</v>
      </c>
      <c r="F15" s="11">
        <f>SUM(F3:F14)</f>
        <v>227217</v>
      </c>
      <c r="G15" s="22">
        <f>SUM(G3:G14)</f>
        <v>227.79999999999998</v>
      </c>
      <c r="H15" s="30"/>
      <c r="I15" s="28"/>
      <c r="J15" s="11">
        <f>SUM(J3:J14)</f>
        <v>-17176</v>
      </c>
      <c r="K15" s="24">
        <f>SUM(K3:K14)</f>
        <v>-20.199999999999996</v>
      </c>
    </row>
  </sheetData>
  <mergeCells count="6">
    <mergeCell ref="D1:E1"/>
    <mergeCell ref="F1:G1"/>
    <mergeCell ref="A1:A2"/>
    <mergeCell ref="J1:K1"/>
    <mergeCell ref="B1:C1"/>
    <mergeCell ref="H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TUNY KO</vt:lpstr>
      <vt:lpstr>Vážní_lístky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D</cp:lastModifiedBy>
  <dcterms:created xsi:type="dcterms:W3CDTF">2017-02-22T06:25:22Z</dcterms:created>
  <dcterms:modified xsi:type="dcterms:W3CDTF">2022-02-08T06:50:41Z</dcterms:modified>
</cp:coreProperties>
</file>